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Volumes/Promise Pegasus/Publikationen/Papers/1997 - Bioturbation Formel/Data Online/Radiocarbon Profiles/"/>
    </mc:Choice>
  </mc:AlternateContent>
  <xr:revisionPtr revIDLastSave="0" documentId="8_{06CCD5B0-F5B9-7649-B7D3-7C404046D8C1}" xr6:coauthVersionLast="47" xr6:coauthVersionMax="47" xr10:uidLastSave="{00000000-0000-0000-0000-000000000000}"/>
  <bookViews>
    <workbookView xWindow="500" yWindow="500" windowWidth="28360" windowHeight="22560"/>
  </bookViews>
  <sheets>
    <sheet name="ML 23259" sheetId="1" r:id="rId1"/>
  </sheets>
  <definedNames>
    <definedName name="_xlnm.Print_Area" localSheetId="0">'ML 23259'!$A$1:$J$44</definedName>
  </definedNames>
  <calcPr calcId="191029"/>
</workbook>
</file>

<file path=xl/calcChain.xml><?xml version="1.0" encoding="utf-8"?>
<calcChain xmlns="http://schemas.openxmlformats.org/spreadsheetml/2006/main">
  <c r="D2" i="1" l="1"/>
  <c r="E2" i="1"/>
  <c r="F2" i="1"/>
  <c r="G2" i="1"/>
  <c r="D3" i="1"/>
  <c r="E3" i="1"/>
  <c r="F3" i="1"/>
  <c r="G3" i="1"/>
  <c r="D5" i="1"/>
  <c r="E5" i="1"/>
  <c r="F5" i="1"/>
  <c r="G5" i="1"/>
  <c r="G6" i="1" s="1"/>
  <c r="D6" i="1"/>
  <c r="E6" i="1"/>
  <c r="F6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</calcChain>
</file>

<file path=xl/sharedStrings.xml><?xml version="1.0" encoding="utf-8"?>
<sst xmlns="http://schemas.openxmlformats.org/spreadsheetml/2006/main" count="42" uniqueCount="28">
  <si>
    <t>Core</t>
  </si>
  <si>
    <t>23259-2/3</t>
  </si>
  <si>
    <t>mean</t>
  </si>
  <si>
    <t>s</t>
  </si>
  <si>
    <t>Loc</t>
  </si>
  <si>
    <t>N Atlantik</t>
  </si>
  <si>
    <t>T ml (a)</t>
  </si>
  <si>
    <t>C14 method</t>
  </si>
  <si>
    <t>AMS</t>
  </si>
  <si>
    <t>T sf (a)</t>
  </si>
  <si>
    <t>Water depth</t>
  </si>
  <si>
    <t>Latitude</t>
  </si>
  <si>
    <t>s (cm/ka)</t>
  </si>
  <si>
    <t>Longitude</t>
  </si>
  <si>
    <t>ml (cm)</t>
  </si>
  <si>
    <t>Dmin</t>
  </si>
  <si>
    <t>Dmax</t>
  </si>
  <si>
    <t>Dmean</t>
  </si>
  <si>
    <t>C14 Age</t>
  </si>
  <si>
    <t>Calendar years</t>
  </si>
  <si>
    <t>minus s</t>
  </si>
  <si>
    <t>plus s</t>
  </si>
  <si>
    <t>minus 2s</t>
  </si>
  <si>
    <t>plus 2s</t>
  </si>
  <si>
    <t>(cm)</t>
  </si>
  <si>
    <t>(a)</t>
  </si>
  <si>
    <t>??</t>
  </si>
  <si>
    <t>* Stuiver &amp; Braziunas,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</si>
</sst>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0"/>
      <name val="Geneva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gray06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1">
    <xf numFmtId="0" fontId="0" fillId="0" borderId="0" xfId="0"/>
    <xf numFmtId="1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6" xfId="0" applyBorder="1"/>
    <xf numFmtId="1" fontId="0" fillId="0" borderId="0" xfId="0" applyNumberFormat="1" applyBorder="1" applyAlignment="1">
      <alignment horizontal="right"/>
    </xf>
    <xf numFmtId="0" fontId="0" fillId="0" borderId="3" xfId="0" applyBorder="1"/>
    <xf numFmtId="0" fontId="0" fillId="2" borderId="7" xfId="0" applyFill="1" applyBorder="1" applyAlignment="1">
      <alignment horizontal="righ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1" fontId="0" fillId="2" borderId="3" xfId="0" applyNumberFormat="1" applyFill="1" applyBorder="1" applyAlignment="1">
      <alignment horizontal="left"/>
    </xf>
    <xf numFmtId="164" fontId="0" fillId="2" borderId="8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2" xfId="0" applyNumberFormat="1" applyFill="1" applyBorder="1" applyAlignment="1">
      <alignment horizontal="right"/>
    </xf>
    <xf numFmtId="1" fontId="0" fillId="2" borderId="3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1" fontId="0" fillId="2" borderId="9" xfId="0" applyNumberFormat="1" applyFill="1" applyBorder="1" applyAlignment="1">
      <alignment horizontal="left"/>
    </xf>
    <xf numFmtId="0" fontId="0" fillId="2" borderId="10" xfId="0" applyFill="1" applyBorder="1" applyAlignment="1">
      <alignment horizontal="right"/>
    </xf>
    <xf numFmtId="0" fontId="0" fillId="0" borderId="1" xfId="0" applyBorder="1"/>
    <xf numFmtId="164" fontId="0" fillId="0" borderId="11" xfId="0" applyNumberFormat="1" applyFill="1" applyBorder="1" applyAlignment="1">
      <alignment horizontal="right"/>
    </xf>
    <xf numFmtId="164" fontId="0" fillId="0" borderId="12" xfId="0" applyNumberFormat="1" applyFill="1" applyBorder="1" applyAlignment="1">
      <alignment horizontal="right"/>
    </xf>
    <xf numFmtId="1" fontId="0" fillId="0" borderId="12" xfId="0" applyNumberFormat="1" applyFill="1" applyBorder="1" applyAlignment="1">
      <alignment horizontal="right"/>
    </xf>
    <xf numFmtId="2" fontId="0" fillId="0" borderId="12" xfId="0" applyNumberFormat="1" applyFill="1" applyBorder="1" applyAlignment="1">
      <alignment horizontal="right"/>
    </xf>
    <xf numFmtId="0" fontId="0" fillId="0" borderId="6" xfId="0" applyBorder="1" applyAlignment="1">
      <alignment horizontal="right"/>
    </xf>
    <xf numFmtId="1" fontId="0" fillId="0" borderId="6" xfId="1" applyNumberFormat="1" applyFont="1" applyBorder="1" applyAlignment="1">
      <alignment horizontal="right"/>
    </xf>
    <xf numFmtId="0" fontId="0" fillId="0" borderId="1" xfId="0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254000</xdr:colOff>
      <xdr:row>0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CF1E7AF5-2FB9-A54A-B997-767740623E39}"/>
            </a:ext>
          </a:extLst>
        </xdr:cNvPr>
        <xdr:cNvSpPr txBox="1">
          <a:spLocks noChangeArrowheads="1"/>
        </xdr:cNvSpPr>
      </xdr:nvSpPr>
      <xdr:spPr bwMode="auto">
        <a:xfrm>
          <a:off x="7277100" y="0"/>
          <a:ext cx="31369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lnSpc>
              <a:spcPts val="1200"/>
            </a:lnSpc>
            <a:defRPr sz="1000"/>
          </a:pPr>
          <a:endParaRPr lang="de-DE" sz="1000" b="0" i="0" u="none" strike="noStrike" baseline="0">
            <a:solidFill>
              <a:srgbClr val="000000"/>
            </a:solidFill>
            <a:latin typeface="Geneva"/>
            <a:ea typeface="Geneva"/>
          </a:endParaRPr>
        </a:p>
        <a:p>
          <a:pPr algn="l" rtl="0">
            <a:lnSpc>
              <a:spcPts val="1200"/>
            </a:lnSpc>
            <a:defRPr sz="1000"/>
          </a:pPr>
          <a:endParaRPr lang="de-DE" sz="1000" b="0" i="0" u="none" strike="noStrike" baseline="0">
            <a:solidFill>
              <a:srgbClr val="000000"/>
            </a:solidFill>
            <a:latin typeface="Geneva"/>
            <a:ea typeface="Genev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workbookViewId="0">
      <selection activeCell="D6" sqref="D6:G6"/>
    </sheetView>
  </sheetViews>
  <sheetFormatPr baseColWidth="10" defaultColWidth="12.7109375" defaultRowHeight="14" x14ac:dyDescent="0.2"/>
  <cols>
    <col min="1" max="3" width="10.7109375" customWidth="1"/>
    <col min="4" max="4" width="10.7109375" style="10" customWidth="1"/>
    <col min="5" max="5" width="10.7109375" customWidth="1"/>
    <col min="10" max="11" width="12.7109375" style="11"/>
  </cols>
  <sheetData>
    <row r="1" spans="1:11" x14ac:dyDescent="0.2">
      <c r="A1" s="28" t="s">
        <v>0</v>
      </c>
      <c r="B1" s="34" t="s">
        <v>1</v>
      </c>
      <c r="C1" s="31"/>
      <c r="D1" s="32" t="s">
        <v>2</v>
      </c>
      <c r="E1" s="17" t="s">
        <v>3</v>
      </c>
      <c r="F1" s="32" t="s">
        <v>2</v>
      </c>
      <c r="G1" s="17" t="s">
        <v>3</v>
      </c>
      <c r="J1"/>
      <c r="K1"/>
    </row>
    <row r="2" spans="1:11" x14ac:dyDescent="0.2">
      <c r="A2" s="29" t="s">
        <v>4</v>
      </c>
      <c r="B2" s="35" t="s">
        <v>5</v>
      </c>
      <c r="C2" s="18" t="s">
        <v>6</v>
      </c>
      <c r="D2" s="1">
        <f>D9</f>
        <v>530</v>
      </c>
      <c r="E2" s="1">
        <f>E9</f>
        <v>60</v>
      </c>
      <c r="F2" s="1">
        <f>F9</f>
        <v>136</v>
      </c>
      <c r="G2" s="1">
        <f>E9</f>
        <v>60</v>
      </c>
      <c r="J2"/>
      <c r="K2"/>
    </row>
    <row r="3" spans="1:11" x14ac:dyDescent="0.2">
      <c r="A3" s="29" t="s">
        <v>7</v>
      </c>
      <c r="B3" s="35" t="s">
        <v>8</v>
      </c>
      <c r="C3" s="18" t="s">
        <v>9</v>
      </c>
      <c r="D3" s="9">
        <f>INDEX(LINEST(D9:D14,C9:C14,TRUE,FALSE),2)</f>
        <v>237.62339331619523</v>
      </c>
      <c r="E3" s="9">
        <f>INDEX(LINEST(D9:D14,C9:C14,TRUE,TRUE),2,2)</f>
        <v>163.07005573236253</v>
      </c>
      <c r="F3" s="9">
        <f>INDEX(LINEST(F9:F14,C9:C14,TRUE,FALSE),2)</f>
        <v>-308.98586118251978</v>
      </c>
      <c r="G3" s="9">
        <f>INDEX(LINEST(F9:F14,C9:C14,TRUE,TRUE),2,2)</f>
        <v>239.92631878592945</v>
      </c>
      <c r="J3"/>
      <c r="K3"/>
    </row>
    <row r="4" spans="1:11" x14ac:dyDescent="0.2">
      <c r="A4" s="29" t="s">
        <v>10</v>
      </c>
      <c r="B4" s="36">
        <v>2511</v>
      </c>
      <c r="C4" s="19"/>
      <c r="D4"/>
      <c r="E4" s="9"/>
      <c r="G4" s="9"/>
      <c r="J4"/>
      <c r="K4"/>
    </row>
    <row r="5" spans="1:11" x14ac:dyDescent="0.2">
      <c r="A5" s="29" t="s">
        <v>11</v>
      </c>
      <c r="B5" s="37">
        <v>72.040000000000006</v>
      </c>
      <c r="C5" s="18" t="s">
        <v>12</v>
      </c>
      <c r="D5" s="13">
        <f>1/((INDEX(LINEST(D9:D14,C9:C14,TRUE,FALSE),1))/1000)</f>
        <v>5.426367402736898</v>
      </c>
      <c r="E5" s="13">
        <f>(((INDEX(LINEST(D9:D14,C9:C14,TRUE,TRUE),2,1)/(-INDEX(LINEST(D9:D14,C9:C14,TRUE,TRUE),1,1))^2)^2)^0.5)*1000</f>
        <v>0.30485534626676264</v>
      </c>
      <c r="F5" s="13">
        <f>1/((INDEX(LINEST(F9:F14,C9:C14,TRUE,FALSE),1))/1000)</f>
        <v>4.723912225096238</v>
      </c>
      <c r="G5" s="13">
        <f>(((INDEX(LINEST(F9:F14,C9:C14,TRUE,TRUE),2,1)/(-INDEX(LINEST(F9:F14,C9:C14,TRUE,TRUE),1,1))^2)^2)^0.5)*1000</f>
        <v>0.3399247095524921</v>
      </c>
      <c r="J5"/>
      <c r="K5"/>
    </row>
    <row r="6" spans="1:11" x14ac:dyDescent="0.2">
      <c r="A6" s="30" t="s">
        <v>13</v>
      </c>
      <c r="B6" s="37">
        <v>9.2200000000000006</v>
      </c>
      <c r="C6" s="20" t="s">
        <v>14</v>
      </c>
      <c r="D6" s="12">
        <f>D5*(D2-D3)/1000</f>
        <v>1.5865428878318253</v>
      </c>
      <c r="E6" s="12">
        <f>(D5*E2+D5*E3+(D2-D3)*E5)/1000</f>
        <v>1.2995926506236875</v>
      </c>
      <c r="F6" s="12">
        <f>F5*(F2-F3)/1000</f>
        <v>2.102074149635083</v>
      </c>
      <c r="G6" s="12">
        <f>(F5*G2+F5*G3+(F2-F3)*G5)/1000</f>
        <v>1.5680872935583972</v>
      </c>
      <c r="J6"/>
      <c r="K6"/>
    </row>
    <row r="7" spans="1:11" x14ac:dyDescent="0.2">
      <c r="A7" s="22" t="s">
        <v>15</v>
      </c>
      <c r="B7" s="23" t="s">
        <v>16</v>
      </c>
      <c r="C7" s="21" t="s">
        <v>17</v>
      </c>
      <c r="D7" s="24" t="s">
        <v>18</v>
      </c>
      <c r="E7" s="25" t="s">
        <v>3</v>
      </c>
      <c r="F7" s="24" t="s">
        <v>19</v>
      </c>
      <c r="G7" s="25" t="s">
        <v>20</v>
      </c>
      <c r="H7" s="25" t="s">
        <v>21</v>
      </c>
      <c r="I7" s="25" t="s">
        <v>22</v>
      </c>
      <c r="J7" s="25" t="s">
        <v>23</v>
      </c>
      <c r="K7"/>
    </row>
    <row r="8" spans="1:11" x14ac:dyDescent="0.2">
      <c r="A8" s="26" t="s">
        <v>24</v>
      </c>
      <c r="B8" s="26" t="s">
        <v>24</v>
      </c>
      <c r="C8" s="26" t="s">
        <v>24</v>
      </c>
      <c r="D8" s="27" t="s">
        <v>25</v>
      </c>
      <c r="E8" s="27" t="s">
        <v>25</v>
      </c>
      <c r="F8" s="27" t="s">
        <v>25</v>
      </c>
      <c r="G8" s="27" t="s">
        <v>25</v>
      </c>
      <c r="H8" s="27" t="s">
        <v>25</v>
      </c>
      <c r="I8" s="27" t="s">
        <v>25</v>
      </c>
      <c r="J8" s="27" t="s">
        <v>25</v>
      </c>
      <c r="K8"/>
    </row>
    <row r="9" spans="1:11" x14ac:dyDescent="0.2">
      <c r="A9" s="6">
        <f t="shared" ref="A9:A19" si="0">C9-0.9</f>
        <v>9.9999999999999978E-2</v>
      </c>
      <c r="B9" s="7">
        <f t="shared" ref="B9:B19" si="1">C9+0.9</f>
        <v>1.9</v>
      </c>
      <c r="C9" s="8">
        <v>1</v>
      </c>
      <c r="D9" s="38">
        <v>530</v>
      </c>
      <c r="E9">
        <v>60</v>
      </c>
      <c r="F9" s="33">
        <v>136</v>
      </c>
      <c r="G9" s="40" t="s">
        <v>26</v>
      </c>
      <c r="H9" s="40" t="s">
        <v>26</v>
      </c>
      <c r="I9" s="40" t="s">
        <v>26</v>
      </c>
      <c r="J9" s="40" t="s">
        <v>26</v>
      </c>
      <c r="K9"/>
    </row>
    <row r="10" spans="1:11" x14ac:dyDescent="0.2">
      <c r="A10" s="6">
        <f t="shared" si="0"/>
        <v>1.6</v>
      </c>
      <c r="B10" s="7">
        <f t="shared" si="1"/>
        <v>3.4</v>
      </c>
      <c r="C10" s="8">
        <v>2.5</v>
      </c>
      <c r="D10" s="39">
        <v>1000</v>
      </c>
      <c r="E10">
        <v>50</v>
      </c>
      <c r="F10" s="14">
        <v>560</v>
      </c>
      <c r="G10" s="14">
        <v>529</v>
      </c>
      <c r="H10" s="14">
        <v>626</v>
      </c>
      <c r="I10" s="14">
        <v>503</v>
      </c>
      <c r="J10" s="14">
        <v>650</v>
      </c>
      <c r="K10"/>
    </row>
    <row r="11" spans="1:11" x14ac:dyDescent="0.2">
      <c r="A11" s="6">
        <f t="shared" si="0"/>
        <v>4.0999999999999996</v>
      </c>
      <c r="B11" s="7">
        <f t="shared" si="1"/>
        <v>5.9</v>
      </c>
      <c r="C11" s="8">
        <v>5</v>
      </c>
      <c r="D11" s="39">
        <v>940</v>
      </c>
      <c r="E11">
        <v>60</v>
      </c>
      <c r="F11" s="14">
        <v>520</v>
      </c>
      <c r="G11" s="14">
        <v>493</v>
      </c>
      <c r="H11" s="14">
        <v>559</v>
      </c>
      <c r="I11" s="14">
        <v>457</v>
      </c>
      <c r="J11" s="14">
        <v>631</v>
      </c>
      <c r="K11"/>
    </row>
    <row r="12" spans="1:11" x14ac:dyDescent="0.2">
      <c r="A12" s="6">
        <f t="shared" si="0"/>
        <v>11.6</v>
      </c>
      <c r="B12" s="7">
        <f t="shared" si="1"/>
        <v>13.4</v>
      </c>
      <c r="C12" s="8">
        <v>12.5</v>
      </c>
      <c r="D12" s="39">
        <v>2260</v>
      </c>
      <c r="E12">
        <v>60</v>
      </c>
      <c r="F12" s="14">
        <v>1850</v>
      </c>
      <c r="G12" s="14">
        <v>1789</v>
      </c>
      <c r="H12" s="14">
        <v>1918</v>
      </c>
      <c r="I12" s="14">
        <v>1705</v>
      </c>
      <c r="J12" s="14">
        <v>1984</v>
      </c>
      <c r="K12"/>
    </row>
    <row r="13" spans="1:11" x14ac:dyDescent="0.2">
      <c r="A13" s="6">
        <f t="shared" si="0"/>
        <v>19.100000000000001</v>
      </c>
      <c r="B13" s="7">
        <f t="shared" si="1"/>
        <v>20.9</v>
      </c>
      <c r="C13" s="8">
        <v>20</v>
      </c>
      <c r="D13" s="38">
        <v>3820</v>
      </c>
      <c r="E13">
        <v>150</v>
      </c>
      <c r="F13" s="14">
        <v>3740</v>
      </c>
      <c r="G13" s="14">
        <v>3564</v>
      </c>
      <c r="H13" s="14">
        <v>3939</v>
      </c>
      <c r="I13" s="14">
        <v>3379</v>
      </c>
      <c r="J13" s="14">
        <v>4149</v>
      </c>
      <c r="K13"/>
    </row>
    <row r="14" spans="1:11" x14ac:dyDescent="0.2">
      <c r="A14" s="6">
        <f t="shared" si="0"/>
        <v>29.1</v>
      </c>
      <c r="B14" s="7">
        <f t="shared" si="1"/>
        <v>30.9</v>
      </c>
      <c r="C14" s="8">
        <v>30</v>
      </c>
      <c r="D14" s="38">
        <v>5960</v>
      </c>
      <c r="E14">
        <v>100</v>
      </c>
      <c r="F14" s="14">
        <v>6370</v>
      </c>
      <c r="G14" s="14">
        <v>6273</v>
      </c>
      <c r="H14" s="14">
        <v>6464</v>
      </c>
      <c r="I14" s="14">
        <v>6176</v>
      </c>
      <c r="J14" s="14">
        <v>6608</v>
      </c>
      <c r="K14"/>
    </row>
    <row r="15" spans="1:11" x14ac:dyDescent="0.2">
      <c r="A15" s="6">
        <f t="shared" si="0"/>
        <v>54.1</v>
      </c>
      <c r="B15" s="7">
        <f t="shared" si="1"/>
        <v>55.9</v>
      </c>
      <c r="C15" s="8">
        <v>55</v>
      </c>
      <c r="D15" s="9">
        <v>8860</v>
      </c>
      <c r="E15" s="9">
        <v>160</v>
      </c>
      <c r="F15" s="14">
        <v>9460</v>
      </c>
      <c r="G15" s="14">
        <v>9353</v>
      </c>
      <c r="H15" s="14">
        <v>9639</v>
      </c>
      <c r="I15" s="14">
        <v>9151</v>
      </c>
      <c r="J15" s="14">
        <v>9865</v>
      </c>
      <c r="K15"/>
    </row>
    <row r="16" spans="1:11" x14ac:dyDescent="0.2">
      <c r="A16" s="6">
        <f t="shared" si="0"/>
        <v>98.1</v>
      </c>
      <c r="B16" s="7">
        <f t="shared" si="1"/>
        <v>99.9</v>
      </c>
      <c r="C16" s="8">
        <v>99</v>
      </c>
      <c r="D16" s="9">
        <v>12320</v>
      </c>
      <c r="E16" s="9">
        <v>220</v>
      </c>
      <c r="F16" s="14">
        <v>13900</v>
      </c>
      <c r="G16" s="14">
        <v>13624</v>
      </c>
      <c r="H16" s="14">
        <v>14191</v>
      </c>
      <c r="I16" s="14">
        <v>13374</v>
      </c>
      <c r="J16" s="14">
        <v>14519</v>
      </c>
      <c r="K16"/>
    </row>
    <row r="17" spans="1:11" x14ac:dyDescent="0.2">
      <c r="A17" s="6">
        <f t="shared" si="0"/>
        <v>119.1</v>
      </c>
      <c r="B17" s="7">
        <f t="shared" si="1"/>
        <v>120.9</v>
      </c>
      <c r="C17" s="8">
        <v>120</v>
      </c>
      <c r="D17" s="9">
        <v>13510</v>
      </c>
      <c r="E17" s="9">
        <v>200</v>
      </c>
      <c r="F17" s="14">
        <v>15610</v>
      </c>
      <c r="G17" s="14">
        <v>15265</v>
      </c>
      <c r="H17" s="14">
        <v>15919</v>
      </c>
      <c r="I17" s="14">
        <v>14893</v>
      </c>
      <c r="J17" s="14">
        <v>16209</v>
      </c>
      <c r="K17"/>
    </row>
    <row r="18" spans="1:11" x14ac:dyDescent="0.2">
      <c r="A18" s="6">
        <f t="shared" si="0"/>
        <v>134.1</v>
      </c>
      <c r="B18" s="7">
        <f t="shared" si="1"/>
        <v>135.9</v>
      </c>
      <c r="C18" s="8">
        <v>135</v>
      </c>
      <c r="D18" s="9">
        <v>13950</v>
      </c>
      <c r="E18" s="9">
        <v>240</v>
      </c>
      <c r="F18" s="14">
        <v>16230</v>
      </c>
      <c r="G18" s="14">
        <v>15888</v>
      </c>
      <c r="H18" s="14">
        <v>16549</v>
      </c>
      <c r="I18" s="14">
        <v>15514</v>
      </c>
      <c r="J18" s="14">
        <v>16854</v>
      </c>
      <c r="K18"/>
    </row>
    <row r="19" spans="1:11" x14ac:dyDescent="0.2">
      <c r="A19" s="2">
        <f t="shared" si="0"/>
        <v>169.1</v>
      </c>
      <c r="B19" s="3">
        <f t="shared" si="1"/>
        <v>170.9</v>
      </c>
      <c r="C19" s="4">
        <v>170</v>
      </c>
      <c r="D19" s="5">
        <v>18120</v>
      </c>
      <c r="E19" s="5">
        <v>240</v>
      </c>
      <c r="F19" s="16">
        <v>21120</v>
      </c>
      <c r="G19" s="16">
        <v>20747</v>
      </c>
      <c r="H19" s="16">
        <v>21475</v>
      </c>
      <c r="I19" s="16">
        <v>20357</v>
      </c>
      <c r="J19" s="16">
        <v>21818</v>
      </c>
      <c r="K19"/>
    </row>
    <row r="20" spans="1:11" x14ac:dyDescent="0.2">
      <c r="A20" s="8"/>
      <c r="B20" s="8"/>
      <c r="C20" s="8"/>
      <c r="D20" s="15"/>
      <c r="E20" s="15"/>
      <c r="F20" s="15"/>
      <c r="G20" s="15"/>
      <c r="J20"/>
      <c r="K20"/>
    </row>
    <row r="21" spans="1:11" x14ac:dyDescent="0.2">
      <c r="A21" t="s">
        <v>27</v>
      </c>
    </row>
    <row r="22" spans="1:11" x14ac:dyDescent="0.2">
      <c r="C22" s="11"/>
      <c r="D22" s="11"/>
      <c r="J22"/>
      <c r="K22"/>
    </row>
    <row r="23" spans="1:11" x14ac:dyDescent="0.2">
      <c r="C23" s="11"/>
      <c r="D23" s="11"/>
      <c r="J23"/>
      <c r="K23"/>
    </row>
    <row r="24" spans="1:11" x14ac:dyDescent="0.2">
      <c r="C24" s="11"/>
      <c r="D24" s="11"/>
      <c r="J24"/>
      <c r="K24"/>
    </row>
    <row r="25" spans="1:11" x14ac:dyDescent="0.2">
      <c r="C25" s="11"/>
      <c r="D25" s="11"/>
      <c r="J25"/>
      <c r="K25"/>
    </row>
    <row r="26" spans="1:11" x14ac:dyDescent="0.2">
      <c r="C26" s="11"/>
      <c r="D26"/>
      <c r="J26"/>
      <c r="K26"/>
    </row>
    <row r="27" spans="1:11" x14ac:dyDescent="0.2">
      <c r="C27" s="11"/>
      <c r="D27" s="11"/>
      <c r="J27"/>
      <c r="K27"/>
    </row>
    <row r="28" spans="1:11" x14ac:dyDescent="0.2">
      <c r="C28" s="11"/>
      <c r="D28" s="11"/>
      <c r="J28"/>
      <c r="K28"/>
    </row>
    <row r="29" spans="1:11" x14ac:dyDescent="0.2">
      <c r="C29" s="11"/>
      <c r="D29"/>
      <c r="J29"/>
      <c r="K29"/>
    </row>
    <row r="30" spans="1:11" x14ac:dyDescent="0.2">
      <c r="C30" s="11"/>
      <c r="D30" s="11"/>
      <c r="J30"/>
      <c r="K30"/>
    </row>
    <row r="31" spans="1:11" x14ac:dyDescent="0.2">
      <c r="C31" s="11"/>
      <c r="D31" s="11"/>
      <c r="J31"/>
      <c r="K31"/>
    </row>
    <row r="32" spans="1:11" x14ac:dyDescent="0.2">
      <c r="C32" s="11"/>
      <c r="D32"/>
      <c r="J32"/>
      <c r="K32"/>
    </row>
    <row r="35" spans="4:4" x14ac:dyDescent="0.2">
      <c r="D35"/>
    </row>
    <row r="37" spans="4:4" x14ac:dyDescent="0.2">
      <c r="D37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  <row r="46" spans="4:4" x14ac:dyDescent="0.2">
      <c r="D46"/>
    </row>
    <row r="47" spans="4:4" x14ac:dyDescent="0.2">
      <c r="D47"/>
    </row>
    <row r="48" spans="4:4" x14ac:dyDescent="0.2">
      <c r="D48"/>
    </row>
    <row r="49" spans="4:4" x14ac:dyDescent="0.2">
      <c r="D49"/>
    </row>
  </sheetData>
  <printOptions horizontalCentered="1" verticalCentered="1"/>
  <pageMargins left="0.78740157480314965" right="0.78740157480314965" top="0.98425196850393704" bottom="0.98425196850393704" header="0.4921259845" footer="0.4921259845"/>
  <pageSetup scale="70" orientation="landscape" horizontalDpi="0" verticalDpi="0"/>
  <headerFooter alignWithMargins="0">
    <oddHeader>&amp;C&amp;F &amp;D &amp;T Uhr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ML 23259</vt:lpstr>
      <vt:lpstr>'ML 23259'!Druckbereich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H. Trauth</dc:creator>
  <cp:lastModifiedBy>Martin H. Trauth</cp:lastModifiedBy>
  <dcterms:created xsi:type="dcterms:W3CDTF">2022-01-27T14:14:13Z</dcterms:created>
  <dcterms:modified xsi:type="dcterms:W3CDTF">2022-01-27T14:14:13Z</dcterms:modified>
</cp:coreProperties>
</file>